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ricardopizarro/Desktop/5. CLASES 2019/"/>
    </mc:Choice>
  </mc:AlternateContent>
  <xr:revisionPtr revIDLastSave="0" documentId="13_ncr:1_{C4015578-57DC-D946-A6B8-1C721855094A}" xr6:coauthVersionLast="36" xr6:coauthVersionMax="36" xr10:uidLastSave="{00000000-0000-0000-0000-000000000000}"/>
  <bookViews>
    <workbookView xWindow="0" yWindow="460" windowWidth="25380" windowHeight="15000" xr2:uid="{79F12B97-E127-7740-8CFB-A98674ECA0E6}"/>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K14" i="1"/>
  <c r="L14" i="1"/>
  <c r="J15" i="1"/>
  <c r="K15" i="1"/>
  <c r="L15" i="1"/>
  <c r="L13" i="1"/>
  <c r="N14" i="1"/>
  <c r="O14" i="1"/>
  <c r="P14" i="1"/>
  <c r="Q14" i="1"/>
  <c r="N15" i="1"/>
  <c r="O15" i="1"/>
  <c r="P15" i="1"/>
  <c r="Q15" i="1"/>
  <c r="Q13" i="1"/>
  <c r="P13" i="1"/>
  <c r="O13" i="1"/>
  <c r="N13" i="1"/>
  <c r="K13" i="1"/>
  <c r="J13" i="1"/>
  <c r="C14" i="1"/>
  <c r="D14" i="1" s="1"/>
  <c r="H14" i="1" s="1"/>
  <c r="C15" i="1"/>
  <c r="D15" i="1" s="1"/>
  <c r="H15" i="1" s="1"/>
  <c r="C13" i="1"/>
  <c r="D13" i="1" s="1"/>
  <c r="H13" i="1" s="1"/>
  <c r="S15" i="1" l="1"/>
  <c r="U14" i="1"/>
  <c r="S14" i="1"/>
  <c r="S13" i="1"/>
  <c r="U15" i="1"/>
  <c r="W15" i="1" s="1"/>
  <c r="U13" i="1"/>
  <c r="W13" i="1" l="1"/>
  <c r="W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Ricardo Alberto Pizarro Iturrieta</author>
  </authors>
  <commentList>
    <comment ref="C10" authorId="0" shapeId="0" xr:uid="{DEE19995-69B6-0040-98B6-D3C5C754AAA4}">
      <text>
        <r>
          <rPr>
            <sz val="10"/>
            <color rgb="FF000000"/>
            <rFont val="Tahoma"/>
            <family val="2"/>
          </rPr>
          <t xml:space="preserve">Forma de repartir las utilidades de la empresa en ese trabajo en particular
</t>
        </r>
      </text>
    </comment>
    <comment ref="L10" authorId="0" shapeId="0" xr:uid="{8D74BF69-6B8D-BC49-B52B-BB06F2416958}">
      <text>
        <r>
          <rPr>
            <sz val="10"/>
            <color rgb="FF000000"/>
            <rFont val="Tahoma"/>
            <family val="2"/>
          </rPr>
          <t xml:space="preserve">Aoplica un 0,6% a cargo del trabajador si tiene un contrato indefinido, Si es contrato aplazo no aporta le trabajador y será parte del emplador  de forma integra el 3%
</t>
        </r>
      </text>
    </comment>
    <comment ref="N10" authorId="0" shapeId="0" xr:uid="{E5CA80D8-4AAD-7C4B-9647-57158B571F06}">
      <text>
        <r>
          <rPr>
            <sz val="10"/>
            <color rgb="FF000000"/>
            <rFont val="Tahoma"/>
            <family val="2"/>
          </rPr>
          <t xml:space="preserve"> = 3%- 0,6% aporta el trabajador si es contrato indefinido.
</t>
        </r>
        <r>
          <rPr>
            <sz val="10"/>
            <color rgb="FF000000"/>
            <rFont val="Tahoma"/>
            <family val="2"/>
          </rPr>
          <t xml:space="preserve">
</t>
        </r>
      </text>
    </comment>
    <comment ref="Q10" authorId="0" shapeId="0" xr:uid="{96AA7399-8CE2-844B-88D3-E418321CADD5}">
      <text>
        <r>
          <rPr>
            <b/>
            <sz val="10"/>
            <color rgb="FF000000"/>
            <rFont val="Tahoma"/>
            <family val="2"/>
          </rPr>
          <t>Vacaciones proporcionales</t>
        </r>
      </text>
    </comment>
  </commentList>
</comments>
</file>

<file path=xl/sharedStrings.xml><?xml version="1.0" encoding="utf-8"?>
<sst xmlns="http://schemas.openxmlformats.org/spreadsheetml/2006/main" count="33" uniqueCount="32">
  <si>
    <t>Sueldo Base</t>
  </si>
  <si>
    <t>Gratificación</t>
  </si>
  <si>
    <t xml:space="preserve">Sueldo Imponible </t>
  </si>
  <si>
    <t>Colación</t>
  </si>
  <si>
    <t>Movilización</t>
  </si>
  <si>
    <t>A.F.P.</t>
  </si>
  <si>
    <t>Salud</t>
  </si>
  <si>
    <t>CÁLCULO DE LEYES SOCIALES A AMPUtABLES EN LOS ANÁLISIS DE PRECIOS UNITARIOS (APUS)</t>
  </si>
  <si>
    <t>Seguro de Inaliidez y sobreviviencia SIS</t>
  </si>
  <si>
    <t>VVPP  o "finiquito" 1,75días cada 30 días.  1,75/30 = 5,83%</t>
  </si>
  <si>
    <t>Mutualidad (base adicional + tope)    0,93%+2,55% =  3,48%</t>
  </si>
  <si>
    <t>Total Costo Empresa</t>
  </si>
  <si>
    <t>Sueldo Liquido</t>
  </si>
  <si>
    <t>Factor LLSS sobre Sueldo Líquido= (Total Costo Empresa/sueldo)-1x100</t>
  </si>
  <si>
    <t>Total Sueldo Brurto</t>
  </si>
  <si>
    <t>Aporte del Trabajador</t>
  </si>
  <si>
    <t>Aporte del Empleador</t>
  </si>
  <si>
    <t>Total Costo Empresa = Suledo Bruto + Aporte del Empleador</t>
  </si>
  <si>
    <t>Sueldo Liquido= Sueldo Bruto - Los aportes del Trabajador</t>
  </si>
  <si>
    <t>Item no Imponible</t>
  </si>
  <si>
    <t>Sueldo Bruto</t>
  </si>
  <si>
    <t>Sueldo Imponible</t>
  </si>
  <si>
    <t>Es el costo total que el empleador debe pagar por concepto de pago por mano de obra</t>
  </si>
  <si>
    <t>Es la remuneración sobre el cual el empleador hará los respectivos descuentos de previsión y  salud . Para ello restará del sueldo bruto aquellas prestaciones que no constituyen remuneración (movilización y  colación), quedando así el sueldo imponible.</t>
  </si>
  <si>
    <t>Es el sueldo base + las gratificaciones + bonos de  colación y  movlización y horas extras</t>
  </si>
  <si>
    <t>Es el sueldo que recibirá el trabajador en su bolsilo a final de mes.  Es el sueldo que resta de descontar todos sus aportes + impuestos personales al sueldo.</t>
  </si>
  <si>
    <t>Es la remuneración que libremente que acuerda el empleador con el trabajador, la cual no podrá ser inferior al ingreso mínimo legal. (A término de mes el trabajador deberá recibir una renta bruta  equivalente al menos el ingreso mínimo).</t>
  </si>
  <si>
    <t xml:space="preserve">Seguro de Cesantía aporte del trabajador </t>
  </si>
  <si>
    <t>Seguro de Cesantía aporte del empleador.</t>
  </si>
  <si>
    <t>Fuente: Gerardo Cifuentes</t>
  </si>
  <si>
    <t>Fecha:</t>
  </si>
  <si>
    <t>11.10.18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</si>
</sst>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quot;$&quot;\ #,##0;[Red]\-&quot;$&quot;\ #,##0"/>
  </numFmts>
  <fonts count="9">
    <font>
      <sz val="10"/>
      <color theme="1"/>
      <name val="Calibri-Light"/>
      <family val="2"/>
    </font>
    <font>
      <sz val="10"/>
      <color theme="1"/>
      <name val="Calibri-Light"/>
      <family val="2"/>
    </font>
    <font>
      <sz val="10"/>
      <color theme="1"/>
      <name val="Calibri Light"/>
      <family val="2"/>
      <scheme val="major"/>
    </font>
    <font>
      <sz val="12"/>
      <color theme="1"/>
      <name val="Calibri Light"/>
      <family val="2"/>
      <scheme val="major"/>
    </font>
    <font>
      <sz val="12"/>
      <name val="Calibri Light"/>
      <family val="2"/>
      <scheme val="major"/>
    </font>
    <font>
      <b/>
      <sz val="16"/>
      <name val="Calibri Light"/>
      <family val="2"/>
      <scheme val="major"/>
    </font>
    <font>
      <sz val="16"/>
      <name val="Calibri Light"/>
      <family val="2"/>
      <scheme val="major"/>
    </font>
    <font>
      <sz val="10"/>
      <color rgb="FF000000"/>
      <name val="Tahoma"/>
      <family val="2"/>
    </font>
    <font>
      <b/>
      <sz val="10"/>
      <color rgb="FF000000"/>
      <name val="Tahoma"/>
      <family val="2"/>
    </font>
  </fonts>
  <fills count="9">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0" fontId="2" fillId="0" borderId="0" xfId="0" applyFont="1"/>
    <xf numFmtId="0" fontId="3" fillId="0" borderId="0" xfId="0" applyFont="1"/>
    <xf numFmtId="10" fontId="3" fillId="0" borderId="0" xfId="0" applyNumberFormat="1" applyFont="1"/>
    <xf numFmtId="0" fontId="2" fillId="4" borderId="2" xfId="0" applyFont="1" applyFill="1" applyBorder="1" applyAlignment="1">
      <alignment wrapText="1"/>
    </xf>
    <xf numFmtId="10" fontId="3" fillId="4" borderId="3" xfId="0" applyNumberFormat="1" applyFont="1" applyFill="1" applyBorder="1"/>
    <xf numFmtId="10" fontId="3" fillId="0" borderId="1" xfId="0" applyNumberFormat="1" applyFont="1" applyBorder="1"/>
    <xf numFmtId="9" fontId="3" fillId="0" borderId="1" xfId="0" applyNumberFormat="1" applyFont="1" applyBorder="1"/>
    <xf numFmtId="0" fontId="3" fillId="0" borderId="0" xfId="0" applyFont="1" applyFill="1" applyBorder="1"/>
    <xf numFmtId="0" fontId="2" fillId="0" borderId="0" xfId="0" applyFont="1" applyFill="1" applyBorder="1" applyAlignment="1">
      <alignment wrapText="1"/>
    </xf>
    <xf numFmtId="10" fontId="3" fillId="0" borderId="0" xfId="0" applyNumberFormat="1" applyFont="1" applyFill="1" applyBorder="1"/>
    <xf numFmtId="0" fontId="3" fillId="2" borderId="1" xfId="0" applyFont="1" applyFill="1" applyBorder="1"/>
    <xf numFmtId="0" fontId="3" fillId="3" borderId="1" xfId="0" applyFont="1" applyFill="1" applyBorder="1"/>
    <xf numFmtId="0" fontId="3" fillId="4" borderId="1" xfId="0" applyFont="1" applyFill="1" applyBorder="1"/>
    <xf numFmtId="0" fontId="3" fillId="5" borderId="1" xfId="0" applyFont="1" applyFill="1" applyBorder="1"/>
    <xf numFmtId="0" fontId="3" fillId="7" borderId="1" xfId="0" applyFont="1" applyFill="1" applyBorder="1"/>
    <xf numFmtId="167" fontId="3" fillId="0" borderId="1" xfId="0" applyNumberFormat="1" applyFont="1" applyBorder="1"/>
    <xf numFmtId="167" fontId="3" fillId="0" borderId="8" xfId="0" applyNumberFormat="1" applyFont="1" applyFill="1" applyBorder="1"/>
    <xf numFmtId="167" fontId="3" fillId="0" borderId="0" xfId="0" applyNumberFormat="1" applyFont="1"/>
    <xf numFmtId="10" fontId="3" fillId="0" borderId="1" xfId="1" applyNumberFormat="1" applyFont="1" applyBorder="1"/>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67" fontId="3" fillId="0" borderId="1" xfId="0" applyNumberFormat="1" applyFont="1" applyFill="1" applyBorder="1"/>
    <xf numFmtId="0" fontId="4" fillId="6" borderId="4" xfId="0" applyFont="1" applyFill="1" applyBorder="1" applyAlignment="1">
      <alignment horizontal="center"/>
    </xf>
    <xf numFmtId="0" fontId="4" fillId="6" borderId="6" xfId="0" applyFont="1" applyFill="1" applyBorder="1" applyAlignment="1">
      <alignment horizontal="center"/>
    </xf>
    <xf numFmtId="0" fontId="4" fillId="6" borderId="5" xfId="0" applyFont="1" applyFill="1" applyBorder="1" applyAlignment="1">
      <alignment horizontal="center"/>
    </xf>
    <xf numFmtId="0" fontId="3" fillId="5" borderId="4" xfId="0" applyFont="1" applyFill="1" applyBorder="1" applyAlignment="1">
      <alignment horizontal="center"/>
    </xf>
    <xf numFmtId="0" fontId="3" fillId="5" borderId="6" xfId="0" applyFont="1" applyFill="1" applyBorder="1" applyAlignment="1">
      <alignment horizontal="center"/>
    </xf>
    <xf numFmtId="0" fontId="3" fillId="5" borderId="5" xfId="0" applyFont="1" applyFill="1" applyBorder="1" applyAlignment="1">
      <alignment horizontal="center"/>
    </xf>
    <xf numFmtId="0" fontId="5" fillId="0" borderId="0" xfId="0" applyFont="1"/>
    <xf numFmtId="0" fontId="6" fillId="0" borderId="0" xfId="0" applyFont="1"/>
    <xf numFmtId="0" fontId="6" fillId="0" borderId="0" xfId="0" applyFont="1" applyFill="1" applyBorder="1"/>
    <xf numFmtId="0" fontId="3" fillId="8" borderId="4" xfId="0" applyFont="1" applyFill="1" applyBorder="1" applyAlignment="1">
      <alignment horizontal="center" wrapText="1"/>
    </xf>
    <xf numFmtId="0" fontId="3" fillId="8" borderId="5" xfId="0" applyFont="1" applyFill="1" applyBorder="1" applyAlignment="1">
      <alignment horizont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F1936-8001-5D40-925B-18C91F0B861E}">
  <dimension ref="B5:W30"/>
  <sheetViews>
    <sheetView tabSelected="1" zoomScaleNormal="100" workbookViewId="0">
      <selection activeCell="O18" sqref="O18"/>
    </sheetView>
  </sheetViews>
  <sheetFormatPr baseColWidth="10" defaultRowHeight="16"/>
  <cols>
    <col min="1" max="1" width="11" style="2"/>
    <col min="2" max="2" width="21.59765625" style="2" customWidth="1"/>
    <col min="3" max="3" width="13.59765625" style="2" bestFit="1" customWidth="1"/>
    <col min="4" max="4" width="12.796875" style="2" customWidth="1"/>
    <col min="5" max="5" width="11" style="2"/>
    <col min="6" max="6" width="14.796875" style="2" customWidth="1"/>
    <col min="7" max="7" width="1.19921875" style="8" customWidth="1"/>
    <col min="8" max="8" width="12.3984375" style="2" customWidth="1"/>
    <col min="9" max="9" width="1.19921875" style="8" customWidth="1"/>
    <col min="10" max="11" width="11" style="2"/>
    <col min="12" max="12" width="12.3984375" style="2" customWidth="1"/>
    <col min="13" max="13" width="1.19921875" style="8" customWidth="1"/>
    <col min="14" max="15" width="12.3984375" style="2" customWidth="1"/>
    <col min="16" max="16" width="13" style="2" customWidth="1"/>
    <col min="17" max="17" width="13.796875" style="2" customWidth="1"/>
    <col min="18" max="18" width="1.19921875" style="8" customWidth="1"/>
    <col min="19" max="19" width="13.19921875" style="2" customWidth="1"/>
    <col min="20" max="20" width="1.19921875" style="8" customWidth="1"/>
    <col min="21" max="21" width="14" style="2" customWidth="1"/>
    <col min="22" max="22" width="1.19921875" style="8" customWidth="1"/>
    <col min="23" max="23" width="14.796875" style="2" customWidth="1"/>
    <col min="24" max="16384" width="11" style="2"/>
  </cols>
  <sheetData>
    <row r="5" spans="2:23" s="44" customFormat="1" ht="21">
      <c r="B5" s="43" t="s">
        <v>7</v>
      </c>
      <c r="G5" s="45"/>
      <c r="I5" s="45"/>
      <c r="M5" s="45"/>
      <c r="R5" s="45"/>
      <c r="T5" s="45"/>
      <c r="U5" s="52" t="s">
        <v>30</v>
      </c>
      <c r="V5" s="52"/>
      <c r="W5" s="51" t="s">
        <v>31</v>
      </c>
    </row>
    <row r="6" spans="2:23">
      <c r="B6" s="2" t="s">
        <v>29</v>
      </c>
    </row>
    <row r="8" spans="2:23" ht="17" customHeight="1">
      <c r="E8" s="46" t="s">
        <v>19</v>
      </c>
      <c r="F8" s="47"/>
      <c r="J8" s="37" t="s">
        <v>15</v>
      </c>
      <c r="K8" s="38"/>
      <c r="L8" s="39"/>
      <c r="N8" s="40" t="s">
        <v>16</v>
      </c>
      <c r="O8" s="41"/>
      <c r="P8" s="41"/>
      <c r="Q8" s="42"/>
    </row>
    <row r="10" spans="2:23" s="1" customFormat="1" ht="90">
      <c r="B10" s="34" t="s">
        <v>0</v>
      </c>
      <c r="C10" s="29" t="s">
        <v>1</v>
      </c>
      <c r="D10" s="32" t="s">
        <v>2</v>
      </c>
      <c r="E10" s="30" t="s">
        <v>3</v>
      </c>
      <c r="F10" s="30" t="s">
        <v>4</v>
      </c>
      <c r="G10" s="9"/>
      <c r="H10" s="4" t="s">
        <v>14</v>
      </c>
      <c r="I10" s="9"/>
      <c r="J10" s="29" t="s">
        <v>5</v>
      </c>
      <c r="K10" s="29" t="s">
        <v>6</v>
      </c>
      <c r="L10" s="28" t="s">
        <v>27</v>
      </c>
      <c r="M10" s="9"/>
      <c r="N10" s="26" t="s">
        <v>28</v>
      </c>
      <c r="O10" s="27" t="s">
        <v>8</v>
      </c>
      <c r="P10" s="27" t="s">
        <v>10</v>
      </c>
      <c r="Q10" s="27" t="s">
        <v>9</v>
      </c>
      <c r="R10" s="9"/>
      <c r="S10" s="20" t="s">
        <v>17</v>
      </c>
      <c r="T10" s="9"/>
      <c r="U10" s="22" t="s">
        <v>18</v>
      </c>
      <c r="V10" s="9"/>
      <c r="W10" s="24" t="s">
        <v>13</v>
      </c>
    </row>
    <row r="11" spans="2:23" s="3" customFormat="1">
      <c r="B11" s="35"/>
      <c r="C11" s="7">
        <v>0.25</v>
      </c>
      <c r="D11" s="33"/>
      <c r="E11" s="31"/>
      <c r="F11" s="31"/>
      <c r="G11" s="10"/>
      <c r="H11" s="5"/>
      <c r="I11" s="10"/>
      <c r="J11" s="6">
        <v>0.115</v>
      </c>
      <c r="K11" s="7">
        <v>7.0000000000000007E-2</v>
      </c>
      <c r="L11" s="6">
        <v>6.0000000000000001E-3</v>
      </c>
      <c r="M11" s="10"/>
      <c r="N11" s="6">
        <v>2.4E-2</v>
      </c>
      <c r="O11" s="6">
        <v>1.5299999999999999E-2</v>
      </c>
      <c r="P11" s="6">
        <v>3.4799999999999998E-2</v>
      </c>
      <c r="Q11" s="6">
        <v>5.8299999999999998E-2</v>
      </c>
      <c r="R11" s="10"/>
      <c r="S11" s="21"/>
      <c r="T11" s="10"/>
      <c r="U11" s="23"/>
      <c r="V11" s="10"/>
      <c r="W11" s="25"/>
    </row>
    <row r="12" spans="2:23" ht="8" customHeight="1"/>
    <row r="13" spans="2:23" s="18" customFormat="1">
      <c r="B13" s="16">
        <v>350000</v>
      </c>
      <c r="C13" s="16">
        <f>+B13*$C$11</f>
        <v>87500</v>
      </c>
      <c r="D13" s="16">
        <f>SUM(B13:C13)</f>
        <v>437500</v>
      </c>
      <c r="E13" s="16"/>
      <c r="F13" s="16"/>
      <c r="G13" s="17"/>
      <c r="H13" s="16">
        <f>SUM(D13:F13)</f>
        <v>437500</v>
      </c>
      <c r="I13" s="17"/>
      <c r="J13" s="36">
        <f>+ROUNDUP(($D13*$J$11),0)</f>
        <v>50313</v>
      </c>
      <c r="K13" s="36">
        <f>+ROUNDUP(($D13*$K$11),0)</f>
        <v>30625</v>
      </c>
      <c r="L13" s="36">
        <f>+ROUNDUP(($D13*$L$11),0)</f>
        <v>2625</v>
      </c>
      <c r="M13" s="36"/>
      <c r="N13" s="36">
        <f>+ROUNDUP(($D13*$N$11),0)</f>
        <v>10500</v>
      </c>
      <c r="O13" s="36">
        <f>+ROUNDUP(($D13*$O$11),0)</f>
        <v>6694</v>
      </c>
      <c r="P13" s="36">
        <f>+ROUNDUP(($D13*$P$11),0)</f>
        <v>15225</v>
      </c>
      <c r="Q13" s="36">
        <f>+ROUNDUP(($D13*$Q$11),0)</f>
        <v>25507</v>
      </c>
      <c r="R13" s="17"/>
      <c r="S13" s="16">
        <f>+H13+N13+O13+P13+Q13</f>
        <v>495426</v>
      </c>
      <c r="T13" s="17"/>
      <c r="U13" s="16">
        <f>+H13-J13-K13-L13</f>
        <v>353937</v>
      </c>
      <c r="V13" s="17"/>
      <c r="W13" s="19">
        <f>+(S13/U13)-1</f>
        <v>0.39975758397680949</v>
      </c>
    </row>
    <row r="14" spans="2:23" s="18" customFormat="1">
      <c r="B14" s="16">
        <v>400000</v>
      </c>
      <c r="C14" s="16">
        <f t="shared" ref="C14:C15" si="0">+B14*$C$11</f>
        <v>100000</v>
      </c>
      <c r="D14" s="16">
        <f t="shared" ref="D14:D15" si="1">SUM(B14:C14)</f>
        <v>500000</v>
      </c>
      <c r="E14" s="16"/>
      <c r="F14" s="16"/>
      <c r="G14" s="17"/>
      <c r="H14" s="16">
        <f t="shared" ref="H14:H15" si="2">SUM(D14:F14)</f>
        <v>500000</v>
      </c>
      <c r="I14" s="17"/>
      <c r="J14" s="36">
        <f t="shared" ref="J14:J15" si="3">+ROUNDUP(($D14*$J$11),0)</f>
        <v>57500</v>
      </c>
      <c r="K14" s="36">
        <f t="shared" ref="K14:K15" si="4">+ROUNDUP(($D14*$K$11),0)</f>
        <v>35000</v>
      </c>
      <c r="L14" s="36">
        <f t="shared" ref="L14:L15" si="5">+ROUNDUP(($D14*$L$11),0)</f>
        <v>3000</v>
      </c>
      <c r="M14" s="17"/>
      <c r="N14" s="36">
        <f t="shared" ref="N14:N15" si="6">+ROUNDUP(($D14*$N$11),0)</f>
        <v>12000</v>
      </c>
      <c r="O14" s="36">
        <f t="shared" ref="O14:O15" si="7">+ROUNDUP(($D14*$O$11),0)</f>
        <v>7650</v>
      </c>
      <c r="P14" s="36">
        <f t="shared" ref="P14:P15" si="8">+ROUNDUP(($D14*$P$11),0)</f>
        <v>17400</v>
      </c>
      <c r="Q14" s="36">
        <f t="shared" ref="Q14:Q15" si="9">+ROUNDUP(($D14*$Q$11),0)</f>
        <v>29150</v>
      </c>
      <c r="R14" s="17"/>
      <c r="S14" s="16">
        <f t="shared" ref="S14:S15" si="10">+H14+N14+O14+P14+Q14</f>
        <v>566200</v>
      </c>
      <c r="T14" s="17"/>
      <c r="U14" s="16">
        <f t="shared" ref="U14:U15" si="11">+H14-J14-K14-L14</f>
        <v>404500</v>
      </c>
      <c r="V14" s="17"/>
      <c r="W14" s="19">
        <f t="shared" ref="W14:W15" si="12">+(S14/U14)-1</f>
        <v>0.39975278121137214</v>
      </c>
    </row>
    <row r="15" spans="2:23" s="18" customFormat="1">
      <c r="B15" s="16">
        <v>500000</v>
      </c>
      <c r="C15" s="16">
        <f t="shared" si="0"/>
        <v>125000</v>
      </c>
      <c r="D15" s="16">
        <f t="shared" si="1"/>
        <v>625000</v>
      </c>
      <c r="E15" s="16"/>
      <c r="F15" s="16"/>
      <c r="G15" s="17"/>
      <c r="H15" s="16">
        <f t="shared" si="2"/>
        <v>625000</v>
      </c>
      <c r="I15" s="17"/>
      <c r="J15" s="36">
        <f t="shared" si="3"/>
        <v>71875</v>
      </c>
      <c r="K15" s="36">
        <f t="shared" si="4"/>
        <v>43750</v>
      </c>
      <c r="L15" s="36">
        <f t="shared" si="5"/>
        <v>3750</v>
      </c>
      <c r="M15" s="17"/>
      <c r="N15" s="36">
        <f t="shared" si="6"/>
        <v>15000</v>
      </c>
      <c r="O15" s="36">
        <f t="shared" si="7"/>
        <v>9563</v>
      </c>
      <c r="P15" s="36">
        <f t="shared" si="8"/>
        <v>21750</v>
      </c>
      <c r="Q15" s="36">
        <f t="shared" si="9"/>
        <v>36438</v>
      </c>
      <c r="R15" s="17"/>
      <c r="S15" s="16">
        <f t="shared" si="10"/>
        <v>707751</v>
      </c>
      <c r="T15" s="17"/>
      <c r="U15" s="16">
        <f t="shared" si="11"/>
        <v>505625</v>
      </c>
      <c r="V15" s="17"/>
      <c r="W15" s="19">
        <f t="shared" si="12"/>
        <v>0.399754758961681</v>
      </c>
    </row>
    <row r="16" spans="2:23" s="18" customFormat="1">
      <c r="B16" s="16"/>
      <c r="C16" s="16"/>
      <c r="D16" s="16"/>
      <c r="E16" s="16"/>
      <c r="F16" s="16"/>
      <c r="G16" s="17"/>
      <c r="H16" s="16"/>
      <c r="I16" s="17"/>
      <c r="J16" s="16"/>
      <c r="K16" s="16"/>
      <c r="L16" s="16"/>
      <c r="M16" s="17"/>
      <c r="N16" s="16"/>
      <c r="O16" s="16"/>
      <c r="P16" s="16"/>
      <c r="Q16" s="16"/>
      <c r="R16" s="17"/>
      <c r="S16" s="16"/>
      <c r="T16" s="17"/>
      <c r="U16" s="16"/>
      <c r="V16" s="17"/>
      <c r="W16" s="16"/>
    </row>
    <row r="17" spans="2:23" s="18" customFormat="1">
      <c r="B17" s="16"/>
      <c r="C17" s="16"/>
      <c r="D17" s="16"/>
      <c r="E17" s="16"/>
      <c r="F17" s="16"/>
      <c r="G17" s="17"/>
      <c r="H17" s="16"/>
      <c r="I17" s="17"/>
      <c r="J17" s="16"/>
      <c r="K17" s="16"/>
      <c r="L17" s="16"/>
      <c r="M17" s="17"/>
      <c r="N17" s="16"/>
      <c r="O17" s="16"/>
      <c r="P17" s="16"/>
      <c r="Q17" s="16"/>
      <c r="R17" s="17"/>
      <c r="S17" s="16"/>
      <c r="T17" s="17"/>
      <c r="U17" s="16"/>
      <c r="V17" s="17"/>
      <c r="W17" s="16"/>
    </row>
    <row r="18" spans="2:23" s="18" customFormat="1">
      <c r="B18" s="16"/>
      <c r="C18" s="16"/>
      <c r="D18" s="16"/>
      <c r="E18" s="16"/>
      <c r="F18" s="16"/>
      <c r="G18" s="17"/>
      <c r="H18" s="16"/>
      <c r="I18" s="17"/>
      <c r="J18" s="16"/>
      <c r="K18" s="16"/>
      <c r="L18" s="16"/>
      <c r="M18" s="17"/>
      <c r="N18" s="16"/>
      <c r="O18" s="16"/>
      <c r="P18" s="16"/>
      <c r="Q18" s="16"/>
      <c r="R18" s="17"/>
      <c r="S18" s="16"/>
      <c r="T18" s="17"/>
      <c r="U18" s="16"/>
      <c r="V18" s="17"/>
      <c r="W18" s="16"/>
    </row>
    <row r="19" spans="2:23" s="18" customFormat="1">
      <c r="B19" s="16"/>
      <c r="C19" s="16"/>
      <c r="D19" s="16"/>
      <c r="E19" s="16"/>
      <c r="F19" s="16"/>
      <c r="G19" s="17"/>
      <c r="H19" s="16"/>
      <c r="I19" s="17"/>
      <c r="J19" s="16"/>
      <c r="K19" s="16"/>
      <c r="L19" s="16"/>
      <c r="M19" s="17"/>
      <c r="N19" s="16"/>
      <c r="O19" s="16"/>
      <c r="P19" s="16"/>
      <c r="Q19" s="16"/>
      <c r="R19" s="17"/>
      <c r="S19" s="16"/>
      <c r="T19" s="17"/>
      <c r="U19" s="16"/>
      <c r="V19" s="17"/>
      <c r="W19" s="16"/>
    </row>
    <row r="20" spans="2:23" s="18" customFormat="1">
      <c r="B20" s="16"/>
      <c r="C20" s="16"/>
      <c r="D20" s="16"/>
      <c r="E20" s="16"/>
      <c r="F20" s="16"/>
      <c r="G20" s="17"/>
      <c r="H20" s="16"/>
      <c r="I20" s="17"/>
      <c r="J20" s="16"/>
      <c r="K20" s="16"/>
      <c r="L20" s="16"/>
      <c r="M20" s="17"/>
      <c r="N20" s="16"/>
      <c r="O20" s="16"/>
      <c r="P20" s="16"/>
      <c r="Q20" s="16"/>
      <c r="R20" s="17"/>
      <c r="S20" s="16"/>
      <c r="T20" s="17"/>
      <c r="U20" s="16"/>
      <c r="V20" s="17"/>
      <c r="W20" s="16"/>
    </row>
    <row r="21" spans="2:23" s="18" customFormat="1">
      <c r="B21" s="16"/>
      <c r="C21" s="16"/>
      <c r="D21" s="16"/>
      <c r="E21" s="16"/>
      <c r="F21" s="16"/>
      <c r="G21" s="17"/>
      <c r="H21" s="16"/>
      <c r="I21" s="17"/>
      <c r="J21" s="16"/>
      <c r="K21" s="16"/>
      <c r="L21" s="16"/>
      <c r="M21" s="17"/>
      <c r="N21" s="16"/>
      <c r="O21" s="16"/>
      <c r="P21" s="16"/>
      <c r="Q21" s="16"/>
      <c r="R21" s="17"/>
      <c r="S21" s="16"/>
      <c r="T21" s="17"/>
      <c r="U21" s="16"/>
      <c r="V21" s="17"/>
      <c r="W21" s="16"/>
    </row>
    <row r="22" spans="2:23" s="18" customFormat="1">
      <c r="B22" s="16"/>
      <c r="C22" s="16"/>
      <c r="D22" s="16"/>
      <c r="E22" s="16"/>
      <c r="F22" s="16"/>
      <c r="G22" s="17"/>
      <c r="H22" s="16"/>
      <c r="I22" s="17"/>
      <c r="J22" s="16"/>
      <c r="K22" s="16"/>
      <c r="L22" s="16"/>
      <c r="M22" s="17"/>
      <c r="N22" s="16"/>
      <c r="O22" s="16"/>
      <c r="P22" s="16"/>
      <c r="Q22" s="16"/>
      <c r="R22" s="17"/>
      <c r="S22" s="16"/>
      <c r="T22" s="17"/>
      <c r="U22" s="16"/>
      <c r="V22" s="17"/>
      <c r="W22" s="16"/>
    </row>
    <row r="23" spans="2:23" s="18" customFormat="1">
      <c r="B23" s="16"/>
      <c r="C23" s="16"/>
      <c r="D23" s="16"/>
      <c r="E23" s="16"/>
      <c r="F23" s="16"/>
      <c r="G23" s="17"/>
      <c r="H23" s="16"/>
      <c r="I23" s="17"/>
      <c r="J23" s="16"/>
      <c r="K23" s="16"/>
      <c r="L23" s="16"/>
      <c r="M23" s="17"/>
      <c r="N23" s="16"/>
      <c r="O23" s="16"/>
      <c r="P23" s="16"/>
      <c r="Q23" s="16"/>
      <c r="R23" s="17"/>
      <c r="S23" s="16"/>
      <c r="T23" s="17"/>
      <c r="U23" s="16"/>
      <c r="V23" s="17"/>
      <c r="W23" s="16"/>
    </row>
    <row r="26" spans="2:23" ht="46" customHeight="1">
      <c r="B26" s="11" t="s">
        <v>0</v>
      </c>
      <c r="C26" s="48" t="s">
        <v>26</v>
      </c>
      <c r="D26" s="50"/>
      <c r="E26" s="50"/>
      <c r="F26" s="50"/>
      <c r="G26" s="50"/>
      <c r="H26" s="50"/>
      <c r="I26" s="50"/>
      <c r="J26" s="50"/>
      <c r="K26" s="50"/>
      <c r="L26" s="50"/>
      <c r="M26" s="50"/>
      <c r="N26" s="50"/>
      <c r="O26" s="50"/>
      <c r="P26" s="50"/>
      <c r="Q26" s="50"/>
      <c r="R26" s="50"/>
      <c r="S26" s="50"/>
      <c r="T26" s="50"/>
      <c r="U26" s="50"/>
      <c r="V26" s="50"/>
      <c r="W26" s="50"/>
    </row>
    <row r="27" spans="2:23" ht="30" customHeight="1">
      <c r="B27" s="12" t="s">
        <v>21</v>
      </c>
      <c r="C27" s="48" t="s">
        <v>23</v>
      </c>
      <c r="D27" s="49"/>
      <c r="E27" s="49"/>
      <c r="F27" s="49"/>
      <c r="G27" s="49"/>
      <c r="H27" s="49"/>
      <c r="I27" s="49"/>
      <c r="J27" s="49"/>
      <c r="K27" s="49"/>
      <c r="L27" s="49"/>
      <c r="M27" s="49"/>
      <c r="N27" s="49"/>
      <c r="O27" s="49"/>
      <c r="P27" s="49"/>
      <c r="Q27" s="49"/>
      <c r="R27" s="49"/>
      <c r="S27" s="49"/>
      <c r="T27" s="49"/>
      <c r="U27" s="49"/>
      <c r="V27" s="49"/>
      <c r="W27" s="49"/>
    </row>
    <row r="28" spans="2:23" ht="30" customHeight="1">
      <c r="B28" s="13" t="s">
        <v>20</v>
      </c>
      <c r="C28" s="2" t="s">
        <v>24</v>
      </c>
    </row>
    <row r="29" spans="2:23" ht="30" customHeight="1">
      <c r="B29" s="14" t="s">
        <v>11</v>
      </c>
      <c r="C29" s="2" t="s">
        <v>22</v>
      </c>
    </row>
    <row r="30" spans="2:23" ht="30" customHeight="1">
      <c r="B30" s="15" t="s">
        <v>12</v>
      </c>
      <c r="C30" s="2" t="s">
        <v>25</v>
      </c>
    </row>
  </sheetData>
  <mergeCells count="12">
    <mergeCell ref="D10:D11"/>
    <mergeCell ref="B10:B11"/>
    <mergeCell ref="C26:W26"/>
    <mergeCell ref="C27:W27"/>
    <mergeCell ref="E8:F8"/>
    <mergeCell ref="J8:L8"/>
    <mergeCell ref="N8:Q8"/>
    <mergeCell ref="S10:S11"/>
    <mergeCell ref="U10:U11"/>
    <mergeCell ref="W10:W11"/>
    <mergeCell ref="F10:F11"/>
    <mergeCell ref="E10:E1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Alberto Pizarro Iturrieta</dc:creator>
  <cp:lastModifiedBy>Ricardo Alberto Pizarro Iturrieta</cp:lastModifiedBy>
  <dcterms:created xsi:type="dcterms:W3CDTF">2019-06-02T15:16:53Z</dcterms:created>
  <dcterms:modified xsi:type="dcterms:W3CDTF">2019-06-02T18:45:46Z</dcterms:modified>
</cp:coreProperties>
</file>